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K:\Word\Section 106 Monitoring\Mark M\Planning\Planning Applications\Applications\Tower Car Sales\"/>
    </mc:Choice>
  </mc:AlternateContent>
  <xr:revisionPtr revIDLastSave="0" documentId="13_ncr:1_{79FD68F1-7478-4963-886D-134B40AA9EB1}" xr6:coauthVersionLast="47" xr6:coauthVersionMax="47" xr10:uidLastSave="{00000000-0000-0000-0000-000000000000}"/>
  <bookViews>
    <workbookView xWindow="-110" yWindow="-110" windowWidth="19420" windowHeight="10300" xr2:uid="{0BA5565A-87B7-4B6F-8404-C805E5FFAF62}"/>
  </bookViews>
  <sheets>
    <sheet name="Sheet1" sheetId="1" r:id="rId1"/>
  </sheets>
  <definedNames>
    <definedName name="_xlnm.Print_Area" localSheetId="0">Sheet1!$A$1:$K$64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0" i="1" l="1"/>
  <c r="B22" i="1"/>
  <c r="C54" i="1"/>
  <c r="C51" i="1"/>
  <c r="C46" i="1"/>
  <c r="C42" i="1"/>
  <c r="C37" i="1"/>
  <c r="B23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B24" i="1" l="1"/>
  <c r="H23" i="1"/>
  <c r="H22" i="1"/>
  <c r="B41" i="1" l="1"/>
  <c r="G41" i="1" s="1"/>
  <c r="B59" i="1"/>
  <c r="G59" i="1" s="1"/>
  <c r="B46" i="1"/>
  <c r="G46" i="1" s="1"/>
  <c r="G60" i="1"/>
  <c r="I60" i="1" s="1"/>
  <c r="B42" i="1"/>
  <c r="G42" i="1" s="1"/>
  <c r="B37" i="1"/>
  <c r="G37" i="1" s="1"/>
  <c r="B54" i="1"/>
  <c r="G54" i="1" s="1"/>
  <c r="B51" i="1"/>
  <c r="G51" i="1" s="1"/>
  <c r="H24" i="1"/>
  <c r="B53" i="1"/>
  <c r="G53" i="1" s="1"/>
  <c r="B36" i="1"/>
  <c r="G36" i="1" s="1"/>
  <c r="B50" i="1"/>
  <c r="G50" i="1" s="1"/>
  <c r="B45" i="1"/>
  <c r="G45" i="1" s="1"/>
  <c r="I46" i="1" s="1"/>
  <c r="H42" i="1" l="1"/>
  <c r="H37" i="1"/>
  <c r="I42" i="1" s="1"/>
  <c r="I47" i="1" s="1"/>
  <c r="I54" i="1"/>
  <c r="I64" i="1" l="1"/>
</calcChain>
</file>

<file path=xl/sharedStrings.xml><?xml version="1.0" encoding="utf-8"?>
<sst xmlns="http://schemas.openxmlformats.org/spreadsheetml/2006/main" count="95" uniqueCount="57">
  <si>
    <t>ADOPTION OF NEW SPD 25 JULY 2018 - UPDATE COSTS WHEN THE NEW DISTRICT PLAN IS ADOPTED</t>
  </si>
  <si>
    <t>Retirement Homes age 55+ - FS and CBs</t>
  </si>
  <si>
    <t>Assisted Living - CB only (The Brow 11/00258/FUL)</t>
  </si>
  <si>
    <t>C2 Care / Nursing Home – no contributions</t>
  </si>
  <si>
    <t>Class E to resi = permitted development, no s106</t>
  </si>
  <si>
    <t>Category</t>
  </si>
  <si>
    <t>Rooms</t>
  </si>
  <si>
    <t>Type</t>
  </si>
  <si>
    <t>Res/house</t>
  </si>
  <si>
    <t>Residents</t>
  </si>
  <si>
    <t>Market</t>
  </si>
  <si>
    <t>1 bed</t>
  </si>
  <si>
    <t>flat (no formal sport or play)</t>
  </si>
  <si>
    <t>house (formal sport)</t>
  </si>
  <si>
    <t>2 bed</t>
  </si>
  <si>
    <t>3 bed</t>
  </si>
  <si>
    <t>4 bed</t>
  </si>
  <si>
    <t>5 bed</t>
  </si>
  <si>
    <t>or larger</t>
  </si>
  <si>
    <t>unknown</t>
  </si>
  <si>
    <t>Affordable</t>
  </si>
  <si>
    <t xml:space="preserve">Less </t>
  </si>
  <si>
    <t>Demolish</t>
  </si>
  <si>
    <t>Social</t>
  </si>
  <si>
    <t>total units</t>
  </si>
  <si>
    <t>Grand Tot</t>
  </si>
  <si>
    <t xml:space="preserve">on site </t>
  </si>
  <si>
    <t>Development Infrastructure and Contributions SPD, Appendix 2 pg.49-53</t>
  </si>
  <si>
    <t>A2.9</t>
  </si>
  <si>
    <t xml:space="preserve">We should demand on site play space (LEAP, 4-8 yrs) for 50+ units </t>
  </si>
  <si>
    <t>plus formal sport contribution (below)</t>
  </si>
  <si>
    <t>We should demand on site play space (NEAP, 8+ yrs) for every ? Units</t>
  </si>
  <si>
    <t>A2.13</t>
  </si>
  <si>
    <t>We should demand on site formal sport for 200+ units</t>
  </si>
  <si>
    <t>Alternatively we ask for:</t>
  </si>
  <si>
    <t>off site:</t>
  </si>
  <si>
    <t>persons</t>
  </si>
  <si>
    <t>cost</t>
  </si>
  <si>
    <t>total</t>
  </si>
  <si>
    <t>Outdoor playing space (NPFA)</t>
  </si>
  <si>
    <t>A2.18</t>
  </si>
  <si>
    <t>Playground element (not residential care homes - see 11/00258/FUL or 1 beds, see A2.18)</t>
  </si>
  <si>
    <t>contribution</t>
  </si>
  <si>
    <t>A2.10</t>
  </si>
  <si>
    <t>must be spent on a playground within 400m (see A2.10)</t>
  </si>
  <si>
    <t>Kickabout element (where appropriate - not residential care homes)</t>
  </si>
  <si>
    <t>A2.11</t>
  </si>
  <si>
    <t>must be spent on a kickabout area within 1000 m (see A2.11)</t>
  </si>
  <si>
    <r>
      <t>Formal Sport element</t>
    </r>
    <r>
      <rPr>
        <sz val="8"/>
        <rFont val="Arial"/>
        <family val="2"/>
      </rPr>
      <t xml:space="preserve"> (must be spent in the appropriate planning area - not residential care homes except for 55+ years)</t>
    </r>
  </si>
  <si>
    <t>total outdoor playing space</t>
  </si>
  <si>
    <r>
      <t xml:space="preserve">Public Art element </t>
    </r>
    <r>
      <rPr>
        <sz val="8"/>
        <rFont val="Arial"/>
        <family val="2"/>
      </rPr>
      <t>(must be spent in the appropriate planning area)</t>
    </r>
  </si>
  <si>
    <t>A3.2</t>
  </si>
  <si>
    <t>total leisure contributions</t>
  </si>
  <si>
    <t xml:space="preserve">Community buildings </t>
  </si>
  <si>
    <t>Local Community Infrastructure</t>
  </si>
  <si>
    <t>DM/26/0432</t>
  </si>
  <si>
    <t>Development Site at Former Tower Car Sales , Tower Close, East Grinstead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</si>
</sst>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£&quot;#,##0;[Red]\-&quot;£&quot;#,##0"/>
    <numFmt numFmtId="43" formatCode="_-* #,##0.00_-;\-* #,##0.00_-;_-* &quot;-&quot;??_-;_-@_-"/>
    <numFmt numFmtId="164" formatCode="_-* #,##0_-;\-* #,##0_-;_-* &quot;-&quot;??_-;_-@_-"/>
    <numFmt numFmtId="165" formatCode="&quot;£&quot;#,##0"/>
    <numFmt numFmtId="166" formatCode="&quot;£&quot;#,##0.00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rgb="FFFF000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indexed="14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b/>
      <sz val="8"/>
      <color indexed="14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164" fontId="3" fillId="2" borderId="0" xfId="1" applyNumberFormat="1" applyFont="1" applyFill="1"/>
    <xf numFmtId="0" fontId="4" fillId="0" borderId="0" xfId="0" applyFont="1"/>
    <xf numFmtId="0" fontId="5" fillId="0" borderId="0" xfId="0" applyFont="1"/>
    <xf numFmtId="164" fontId="4" fillId="0" borderId="0" xfId="1" applyNumberFormat="1" applyFont="1"/>
    <xf numFmtId="0" fontId="3" fillId="0" borderId="0" xfId="0" applyFont="1" applyAlignment="1">
      <alignment vertical="center"/>
    </xf>
    <xf numFmtId="14" fontId="5" fillId="0" borderId="0" xfId="0" applyNumberFormat="1" applyFont="1" applyAlignment="1">
      <alignment horizontal="left"/>
    </xf>
    <xf numFmtId="14" fontId="4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right"/>
    </xf>
    <xf numFmtId="164" fontId="3" fillId="0" borderId="0" xfId="1" applyNumberFormat="1" applyFont="1"/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164" fontId="6" fillId="0" borderId="0" xfId="1" applyNumberFormat="1" applyFont="1"/>
    <xf numFmtId="6" fontId="3" fillId="0" borderId="0" xfId="0" applyNumberFormat="1" applyFont="1"/>
    <xf numFmtId="165" fontId="3" fillId="0" borderId="0" xfId="0" applyNumberFormat="1" applyFont="1"/>
    <xf numFmtId="0" fontId="7" fillId="0" borderId="0" xfId="0" applyFont="1"/>
    <xf numFmtId="0" fontId="8" fillId="0" borderId="0" xfId="0" applyFont="1"/>
    <xf numFmtId="0" fontId="7" fillId="0" borderId="1" xfId="0" applyFont="1" applyBorder="1" applyAlignment="1">
      <alignment horizontal="left"/>
    </xf>
    <xf numFmtId="0" fontId="9" fillId="0" borderId="2" xfId="0" applyFont="1" applyBorder="1"/>
    <xf numFmtId="0" fontId="3" fillId="0" borderId="2" xfId="0" applyFont="1" applyBorder="1"/>
    <xf numFmtId="164" fontId="3" fillId="0" borderId="2" xfId="1" applyNumberFormat="1" applyFont="1" applyBorder="1"/>
    <xf numFmtId="0" fontId="7" fillId="0" borderId="3" xfId="0" applyFont="1" applyBorder="1"/>
    <xf numFmtId="0" fontId="7" fillId="0" borderId="4" xfId="0" applyFont="1" applyBorder="1" applyAlignment="1">
      <alignment horizontal="left"/>
    </xf>
    <xf numFmtId="0" fontId="7" fillId="0" borderId="5" xfId="0" applyFont="1" applyBorder="1"/>
    <xf numFmtId="164" fontId="7" fillId="0" borderId="5" xfId="1" applyNumberFormat="1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 applyAlignment="1">
      <alignment horizontal="left"/>
    </xf>
    <xf numFmtId="0" fontId="7" fillId="0" borderId="0" xfId="0" applyFont="1" applyAlignment="1">
      <alignment horizontal="right"/>
    </xf>
    <xf numFmtId="164" fontId="7" fillId="0" borderId="7" xfId="1" applyNumberFormat="1" applyFont="1" applyBorder="1"/>
    <xf numFmtId="164" fontId="7" fillId="0" borderId="0" xfId="1" applyNumberFormat="1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6" fontId="7" fillId="0" borderId="0" xfId="0" applyNumberFormat="1" applyFont="1" applyAlignment="1">
      <alignment horizontal="center"/>
    </xf>
    <xf numFmtId="164" fontId="7" fillId="0" borderId="0" xfId="1" applyNumberFormat="1" applyFont="1" applyAlignment="1">
      <alignment horizontal="center"/>
    </xf>
    <xf numFmtId="9" fontId="3" fillId="0" borderId="0" xfId="0" applyNumberFormat="1" applyFont="1"/>
    <xf numFmtId="166" fontId="10" fillId="0" borderId="0" xfId="0" applyNumberFormat="1" applyFont="1"/>
    <xf numFmtId="166" fontId="3" fillId="0" borderId="0" xfId="0" applyNumberFormat="1" applyFont="1"/>
    <xf numFmtId="165" fontId="7" fillId="0" borderId="0" xfId="0" applyNumberFormat="1" applyFont="1"/>
    <xf numFmtId="165" fontId="7" fillId="0" borderId="0" xfId="0" applyNumberFormat="1" applyFont="1" applyAlignment="1">
      <alignment horizontal="right"/>
    </xf>
    <xf numFmtId="165" fontId="7" fillId="0" borderId="9" xfId="0" applyNumberFormat="1" applyFont="1" applyBorder="1"/>
    <xf numFmtId="14" fontId="7" fillId="0" borderId="0" xfId="0" applyNumberFormat="1" applyFont="1" applyAlignment="1">
      <alignment horizontal="left"/>
    </xf>
    <xf numFmtId="14" fontId="3" fillId="0" borderId="0" xfId="0" applyNumberFormat="1" applyFont="1"/>
    <xf numFmtId="164" fontId="3" fillId="0" borderId="0" xfId="1" applyNumberFormat="1" applyFont="1" applyBorder="1"/>
    <xf numFmtId="164" fontId="6" fillId="0" borderId="0" xfId="1" applyNumberFormat="1" applyFont="1" applyBorder="1"/>
    <xf numFmtId="164" fontId="8" fillId="0" borderId="0" xfId="1" applyNumberFormat="1" applyFont="1" applyBorder="1"/>
    <xf numFmtId="0" fontId="9" fillId="0" borderId="0" xfId="0" applyFont="1"/>
    <xf numFmtId="164" fontId="7" fillId="0" borderId="0" xfId="1" applyNumberFormat="1" applyFont="1" applyBorder="1"/>
    <xf numFmtId="164" fontId="7" fillId="0" borderId="0" xfId="1" applyNumberFormat="1" applyFont="1" applyBorder="1" applyAlignment="1">
      <alignment horizontal="center"/>
    </xf>
    <xf numFmtId="15" fontId="5" fillId="0" borderId="0" xfId="0" applyNumberFormat="1" applyFont="1"/>
    <xf numFmtId="164" fontId="3" fillId="0" borderId="0" xfId="0" applyNumberFormat="1" applyFont="1"/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9B156-FABD-469A-8419-163C32D2A4C3}">
  <dimension ref="A1:K133"/>
  <sheetViews>
    <sheetView tabSelected="1" view="pageBreakPreview" topLeftCell="A3" zoomScale="120" zoomScaleNormal="100" zoomScaleSheetLayoutView="120" workbookViewId="0">
      <selection activeCell="D8" sqref="D8"/>
    </sheetView>
  </sheetViews>
  <sheetFormatPr defaultColWidth="35.7265625" defaultRowHeight="10" x14ac:dyDescent="0.2"/>
  <cols>
    <col min="1" max="1" width="5.26953125" style="11" customWidth="1"/>
    <col min="2" max="2" width="10.453125" style="14" customWidth="1"/>
    <col min="3" max="3" width="8.1796875" style="11" customWidth="1"/>
    <col min="4" max="4" width="31.453125" style="58" customWidth="1"/>
    <col min="5" max="5" width="19.453125" style="11" customWidth="1"/>
    <col min="6" max="6" width="12.453125" style="11" customWidth="1"/>
    <col min="7" max="7" width="10.1796875" style="13" customWidth="1"/>
    <col min="8" max="8" width="9.81640625" style="11" customWidth="1"/>
    <col min="9" max="9" width="12.26953125" style="11" customWidth="1"/>
    <col min="10" max="10" width="5.26953125" style="11" customWidth="1"/>
    <col min="11" max="16384" width="35.7265625" style="11"/>
  </cols>
  <sheetData>
    <row r="1" spans="1:11" s="3" customFormat="1" x14ac:dyDescent="0.2">
      <c r="A1" s="1" t="s">
        <v>0</v>
      </c>
      <c r="B1" s="2"/>
      <c r="D1" s="56"/>
      <c r="G1" s="4"/>
    </row>
    <row r="2" spans="1:11" s="5" customFormat="1" ht="13" x14ac:dyDescent="0.3">
      <c r="B2" s="6"/>
      <c r="D2" s="57"/>
      <c r="G2" s="7"/>
      <c r="K2" s="8" t="s">
        <v>1</v>
      </c>
    </row>
    <row r="3" spans="1:11" s="5" customFormat="1" ht="37.5" x14ac:dyDescent="0.3">
      <c r="B3" s="9" t="s">
        <v>55</v>
      </c>
      <c r="C3" s="10"/>
      <c r="D3" s="57" t="s">
        <v>56</v>
      </c>
      <c r="G3" s="7"/>
      <c r="K3" s="8" t="s">
        <v>2</v>
      </c>
    </row>
    <row r="4" spans="1:11" ht="13" x14ac:dyDescent="0.3">
      <c r="B4" s="54"/>
      <c r="K4" s="8" t="s">
        <v>3</v>
      </c>
    </row>
    <row r="5" spans="1:11" ht="14.5" x14ac:dyDescent="0.35">
      <c r="B5"/>
      <c r="K5" s="14" t="s">
        <v>4</v>
      </c>
    </row>
    <row r="6" spans="1:11" ht="12" customHeight="1" x14ac:dyDescent="0.2">
      <c r="C6" s="11" t="s">
        <v>5</v>
      </c>
      <c r="D6" s="58" t="s">
        <v>6</v>
      </c>
      <c r="E6" s="11" t="s">
        <v>7</v>
      </c>
      <c r="F6" s="11" t="s">
        <v>8</v>
      </c>
      <c r="H6" s="11" t="s">
        <v>9</v>
      </c>
      <c r="K6" s="15"/>
    </row>
    <row r="7" spans="1:11" x14ac:dyDescent="0.2">
      <c r="B7" s="15">
        <v>2</v>
      </c>
      <c r="C7" s="16" t="s">
        <v>10</v>
      </c>
      <c r="D7" s="59" t="s">
        <v>11</v>
      </c>
      <c r="E7" s="16" t="s">
        <v>12</v>
      </c>
      <c r="F7" s="16">
        <v>1.3</v>
      </c>
      <c r="G7" s="17"/>
      <c r="H7" s="16">
        <f>B7*F7</f>
        <v>2.6</v>
      </c>
      <c r="I7" s="18"/>
    </row>
    <row r="8" spans="1:11" x14ac:dyDescent="0.2">
      <c r="B8" s="15"/>
      <c r="C8" s="16" t="s">
        <v>10</v>
      </c>
      <c r="D8" s="59" t="s">
        <v>11</v>
      </c>
      <c r="E8" s="16" t="s">
        <v>13</v>
      </c>
      <c r="F8" s="16">
        <v>1.3</v>
      </c>
      <c r="G8" s="17"/>
      <c r="H8" s="16">
        <f>B8*F8</f>
        <v>0</v>
      </c>
      <c r="I8" s="18"/>
    </row>
    <row r="9" spans="1:11" x14ac:dyDescent="0.2">
      <c r="B9" s="15">
        <v>6</v>
      </c>
      <c r="C9" s="16" t="s">
        <v>10</v>
      </c>
      <c r="D9" s="59" t="s">
        <v>14</v>
      </c>
      <c r="E9" s="16"/>
      <c r="F9" s="16">
        <v>1.9</v>
      </c>
      <c r="G9" s="17"/>
      <c r="H9" s="16">
        <f>B9*F9</f>
        <v>11.399999999999999</v>
      </c>
      <c r="I9" s="18"/>
    </row>
    <row r="10" spans="1:11" x14ac:dyDescent="0.2">
      <c r="B10" s="15">
        <v>1</v>
      </c>
      <c r="C10" s="16" t="s">
        <v>10</v>
      </c>
      <c r="D10" s="59" t="s">
        <v>15</v>
      </c>
      <c r="E10" s="16"/>
      <c r="F10" s="16">
        <v>2.5</v>
      </c>
      <c r="G10" s="17"/>
      <c r="H10" s="16">
        <f>B10*F10</f>
        <v>2.5</v>
      </c>
      <c r="I10" s="18"/>
    </row>
    <row r="11" spans="1:11" x14ac:dyDescent="0.2">
      <c r="B11" s="15"/>
      <c r="C11" s="16" t="s">
        <v>10</v>
      </c>
      <c r="D11" s="59" t="s">
        <v>16</v>
      </c>
      <c r="E11" s="16"/>
      <c r="F11" s="16">
        <v>2.9</v>
      </c>
      <c r="G11" s="17"/>
      <c r="H11" s="16">
        <f>SUM(B11*F11)</f>
        <v>0</v>
      </c>
      <c r="I11" s="18"/>
    </row>
    <row r="12" spans="1:11" x14ac:dyDescent="0.2">
      <c r="B12" s="15"/>
      <c r="C12" s="16" t="s">
        <v>10</v>
      </c>
      <c r="D12" s="59" t="s">
        <v>17</v>
      </c>
      <c r="E12" s="16" t="s">
        <v>18</v>
      </c>
      <c r="F12" s="16">
        <v>3.3</v>
      </c>
      <c r="G12" s="17"/>
      <c r="H12" s="16">
        <f>SUM(B12*F12)</f>
        <v>0</v>
      </c>
      <c r="I12" s="18"/>
    </row>
    <row r="13" spans="1:11" x14ac:dyDescent="0.2">
      <c r="B13" s="15">
        <v>1</v>
      </c>
      <c r="C13" s="16" t="s">
        <v>10</v>
      </c>
      <c r="D13" s="59" t="s">
        <v>19</v>
      </c>
      <c r="E13" s="16"/>
      <c r="F13" s="16">
        <v>2.5</v>
      </c>
      <c r="G13" s="17"/>
      <c r="H13" s="16">
        <f>SUM(B13*F13)</f>
        <v>2.5</v>
      </c>
      <c r="I13" s="18"/>
    </row>
    <row r="14" spans="1:11" x14ac:dyDescent="0.2">
      <c r="C14" s="11" t="s">
        <v>20</v>
      </c>
      <c r="D14" s="58" t="s">
        <v>11</v>
      </c>
      <c r="E14" s="11" t="s">
        <v>12</v>
      </c>
      <c r="F14" s="11">
        <v>1.3</v>
      </c>
      <c r="H14" s="11">
        <f>B14*F14</f>
        <v>0</v>
      </c>
      <c r="I14" s="19"/>
    </row>
    <row r="15" spans="1:11" x14ac:dyDescent="0.2">
      <c r="C15" s="11" t="s">
        <v>20</v>
      </c>
      <c r="D15" s="58" t="s">
        <v>11</v>
      </c>
      <c r="E15" s="11" t="s">
        <v>13</v>
      </c>
      <c r="F15" s="11">
        <v>1.3</v>
      </c>
      <c r="H15" s="11">
        <f>B15*F15</f>
        <v>0</v>
      </c>
      <c r="I15" s="19"/>
    </row>
    <row r="16" spans="1:11" x14ac:dyDescent="0.2">
      <c r="C16" s="11" t="s">
        <v>20</v>
      </c>
      <c r="D16" s="58" t="s">
        <v>14</v>
      </c>
      <c r="F16" s="11">
        <v>1.9</v>
      </c>
      <c r="H16" s="11">
        <f>B16*F16</f>
        <v>0</v>
      </c>
      <c r="I16" s="19"/>
    </row>
    <row r="17" spans="1:10" x14ac:dyDescent="0.2">
      <c r="C17" s="11" t="s">
        <v>20</v>
      </c>
      <c r="D17" s="58" t="s">
        <v>15</v>
      </c>
      <c r="F17" s="11">
        <v>2.5</v>
      </c>
      <c r="H17" s="11">
        <f>B17*F17</f>
        <v>0</v>
      </c>
      <c r="I17" s="19"/>
    </row>
    <row r="18" spans="1:10" x14ac:dyDescent="0.2">
      <c r="C18" s="11" t="s">
        <v>20</v>
      </c>
      <c r="D18" s="58" t="s">
        <v>16</v>
      </c>
      <c r="F18" s="11">
        <v>2.9</v>
      </c>
      <c r="H18" s="11">
        <f>SUM(B18*F18)</f>
        <v>0</v>
      </c>
      <c r="I18" s="19"/>
    </row>
    <row r="19" spans="1:10" x14ac:dyDescent="0.2">
      <c r="C19" s="11" t="s">
        <v>20</v>
      </c>
      <c r="D19" s="58" t="s">
        <v>17</v>
      </c>
      <c r="E19" s="11" t="s">
        <v>18</v>
      </c>
      <c r="F19" s="11">
        <v>3.3</v>
      </c>
      <c r="H19" s="11">
        <f>SUM(B19*F19)</f>
        <v>0</v>
      </c>
      <c r="I19" s="19"/>
    </row>
    <row r="20" spans="1:10" x14ac:dyDescent="0.2">
      <c r="C20" s="11" t="s">
        <v>20</v>
      </c>
      <c r="D20" s="58" t="s">
        <v>19</v>
      </c>
      <c r="F20" s="11">
        <v>2.5</v>
      </c>
      <c r="H20" s="11">
        <f>SUM(B20*F20)</f>
        <v>0</v>
      </c>
      <c r="I20" s="19"/>
    </row>
    <row r="21" spans="1:10" ht="10.5" x14ac:dyDescent="0.25">
      <c r="A21" s="20" t="s">
        <v>21</v>
      </c>
      <c r="C21" s="21" t="s">
        <v>22</v>
      </c>
      <c r="D21" s="60"/>
      <c r="E21" s="21"/>
      <c r="F21" s="11">
        <v>2.5</v>
      </c>
      <c r="H21" s="11">
        <f>SUM(B21*F21)</f>
        <v>0</v>
      </c>
      <c r="J21" s="20"/>
    </row>
    <row r="22" spans="1:10" ht="10.5" x14ac:dyDescent="0.25">
      <c r="B22" s="22">
        <f>SUM(B6:B13)</f>
        <v>10</v>
      </c>
      <c r="C22" s="23" t="s">
        <v>10</v>
      </c>
      <c r="D22" s="61"/>
      <c r="E22" s="24"/>
      <c r="F22" s="24"/>
      <c r="G22" s="25"/>
      <c r="H22" s="26">
        <f>SUM(H7:H13)-H21</f>
        <v>19</v>
      </c>
    </row>
    <row r="23" spans="1:10" ht="10.5" x14ac:dyDescent="0.25">
      <c r="B23" s="27">
        <f>SUM(B14:B20)</f>
        <v>0</v>
      </c>
      <c r="C23" s="28" t="s">
        <v>23</v>
      </c>
      <c r="D23" s="62"/>
      <c r="E23" s="28"/>
      <c r="F23" s="28"/>
      <c r="G23" s="29"/>
      <c r="H23" s="30">
        <f>SUM(H14:H20)</f>
        <v>0</v>
      </c>
    </row>
    <row r="24" spans="1:10" ht="10.5" x14ac:dyDescent="0.25">
      <c r="A24" s="31" t="s">
        <v>24</v>
      </c>
      <c r="B24" s="32">
        <f>SUM(B22:B23)</f>
        <v>10</v>
      </c>
      <c r="C24" s="20"/>
      <c r="D24" s="63"/>
      <c r="E24" s="20"/>
      <c r="F24" s="20"/>
      <c r="G24" s="34" t="s">
        <v>25</v>
      </c>
      <c r="H24" s="30">
        <f>SUM(H22:H23)</f>
        <v>19</v>
      </c>
      <c r="J24" s="20"/>
    </row>
    <row r="25" spans="1:10" ht="10.5" x14ac:dyDescent="0.25">
      <c r="A25" s="20" t="s">
        <v>26</v>
      </c>
      <c r="B25" s="11" t="s">
        <v>27</v>
      </c>
      <c r="C25" s="20"/>
      <c r="D25" s="63"/>
      <c r="E25" s="20"/>
      <c r="F25" s="20"/>
      <c r="G25" s="35"/>
      <c r="I25" s="12"/>
      <c r="J25" s="20"/>
    </row>
    <row r="26" spans="1:10" ht="10.5" x14ac:dyDescent="0.25">
      <c r="A26" s="11" t="s">
        <v>28</v>
      </c>
      <c r="B26" s="14" t="s">
        <v>29</v>
      </c>
      <c r="C26" s="20"/>
      <c r="D26" s="63"/>
      <c r="E26" s="20"/>
      <c r="F26" s="20"/>
      <c r="G26" s="35"/>
      <c r="H26" s="11" t="s">
        <v>30</v>
      </c>
      <c r="I26" s="12"/>
    </row>
    <row r="27" spans="1:10" ht="10.5" x14ac:dyDescent="0.25">
      <c r="A27" s="20"/>
      <c r="B27" s="14" t="s">
        <v>31</v>
      </c>
      <c r="C27" s="20"/>
      <c r="D27" s="63"/>
      <c r="E27" s="20"/>
      <c r="F27" s="20"/>
      <c r="G27" s="35"/>
      <c r="H27" s="11" t="s">
        <v>30</v>
      </c>
      <c r="I27" s="12"/>
      <c r="J27" s="20"/>
    </row>
    <row r="28" spans="1:10" ht="10.5" x14ac:dyDescent="0.25">
      <c r="A28" s="11" t="s">
        <v>32</v>
      </c>
      <c r="B28" s="14" t="s">
        <v>33</v>
      </c>
      <c r="C28" s="20"/>
      <c r="D28" s="63"/>
      <c r="E28" s="20"/>
      <c r="F28" s="20"/>
      <c r="G28" s="35"/>
      <c r="H28" s="11" t="s">
        <v>30</v>
      </c>
      <c r="I28" s="12"/>
      <c r="J28" s="20"/>
    </row>
    <row r="29" spans="1:10" ht="10.5" x14ac:dyDescent="0.25">
      <c r="A29" s="20"/>
      <c r="C29" s="20"/>
      <c r="D29" s="63"/>
      <c r="E29" s="20"/>
      <c r="F29" s="20"/>
      <c r="G29" s="35"/>
      <c r="I29" s="12"/>
      <c r="J29" s="20"/>
    </row>
    <row r="30" spans="1:10" ht="10.5" x14ac:dyDescent="0.25">
      <c r="A30" s="20" t="s">
        <v>34</v>
      </c>
      <c r="B30" s="36"/>
      <c r="C30" s="20"/>
      <c r="D30" s="63"/>
      <c r="E30" s="20"/>
      <c r="F30" s="20"/>
      <c r="G30" s="35"/>
      <c r="H30" s="20"/>
      <c r="J30" s="20"/>
    </row>
    <row r="31" spans="1:10" ht="10.5" x14ac:dyDescent="0.25">
      <c r="A31" s="20" t="s">
        <v>35</v>
      </c>
      <c r="J31" s="20"/>
    </row>
    <row r="32" spans="1:10" ht="10.5" x14ac:dyDescent="0.25">
      <c r="B32" s="36" t="s">
        <v>36</v>
      </c>
      <c r="C32" s="37" t="s">
        <v>37</v>
      </c>
      <c r="D32" s="63"/>
      <c r="E32" s="38"/>
      <c r="F32" s="37"/>
      <c r="G32" s="39" t="s">
        <v>38</v>
      </c>
    </row>
    <row r="33" spans="1:10" ht="10.5" x14ac:dyDescent="0.25">
      <c r="A33" s="14"/>
      <c r="B33" s="36" t="s">
        <v>39</v>
      </c>
    </row>
    <row r="34" spans="1:10" ht="10.5" x14ac:dyDescent="0.25">
      <c r="A34" s="14" t="s">
        <v>40</v>
      </c>
      <c r="B34" s="36" t="s">
        <v>41</v>
      </c>
      <c r="G34" s="35" t="s">
        <v>42</v>
      </c>
      <c r="J34" s="12"/>
    </row>
    <row r="35" spans="1:10" x14ac:dyDescent="0.2">
      <c r="A35" s="14" t="s">
        <v>43</v>
      </c>
      <c r="B35" s="14" t="s">
        <v>44</v>
      </c>
      <c r="J35" s="12"/>
    </row>
    <row r="36" spans="1:10" x14ac:dyDescent="0.2">
      <c r="A36" s="14"/>
      <c r="B36" s="14">
        <f>H22-H7-H8</f>
        <v>16.399999999999999</v>
      </c>
      <c r="C36" s="19">
        <v>475</v>
      </c>
      <c r="D36" s="58" t="s">
        <v>10</v>
      </c>
      <c r="G36" s="13">
        <f>C36*B36</f>
        <v>7789.9999999999991</v>
      </c>
      <c r="H36" s="40"/>
      <c r="I36" s="41"/>
      <c r="J36" s="12"/>
    </row>
    <row r="37" spans="1:10" x14ac:dyDescent="0.2">
      <c r="A37" s="14"/>
      <c r="B37" s="14">
        <f>H23-H14-H15</f>
        <v>0</v>
      </c>
      <c r="C37" s="19">
        <f>C36-(C36*33%)</f>
        <v>318.25</v>
      </c>
      <c r="D37" s="58" t="s">
        <v>23</v>
      </c>
      <c r="E37" s="42"/>
      <c r="G37" s="13">
        <f>C37*B37</f>
        <v>0</v>
      </c>
      <c r="H37" s="19">
        <f>SUM(G36:G37)</f>
        <v>7789.9999999999991</v>
      </c>
      <c r="J37" s="12"/>
    </row>
    <row r="38" spans="1:10" x14ac:dyDescent="0.2">
      <c r="A38" s="14"/>
      <c r="C38" s="19"/>
      <c r="E38" s="42"/>
      <c r="H38" s="19"/>
      <c r="J38" s="12"/>
    </row>
    <row r="39" spans="1:10" ht="10.5" x14ac:dyDescent="0.25">
      <c r="A39" s="14"/>
      <c r="B39" s="36" t="s">
        <v>45</v>
      </c>
      <c r="C39" s="19"/>
      <c r="E39" s="42"/>
      <c r="J39" s="12"/>
    </row>
    <row r="40" spans="1:10" x14ac:dyDescent="0.2">
      <c r="A40" s="14" t="s">
        <v>46</v>
      </c>
      <c r="B40" s="14" t="s">
        <v>47</v>
      </c>
      <c r="C40" s="19"/>
      <c r="E40" s="42"/>
      <c r="J40" s="12"/>
    </row>
    <row r="41" spans="1:10" x14ac:dyDescent="0.2">
      <c r="A41" s="12"/>
      <c r="B41" s="14">
        <f>H22-H7-H8</f>
        <v>16.399999999999999</v>
      </c>
      <c r="C41" s="19">
        <v>399</v>
      </c>
      <c r="D41" s="58" t="s">
        <v>10</v>
      </c>
      <c r="G41" s="13">
        <f>C41*B41</f>
        <v>6543.5999999999995</v>
      </c>
      <c r="J41" s="12"/>
    </row>
    <row r="42" spans="1:10" x14ac:dyDescent="0.2">
      <c r="A42" s="12"/>
      <c r="B42" s="14">
        <f>H23-H14-H15</f>
        <v>0</v>
      </c>
      <c r="C42" s="19">
        <f>C41-(C41*33%)</f>
        <v>267.33</v>
      </c>
      <c r="D42" s="58" t="s">
        <v>23</v>
      </c>
      <c r="E42" s="42"/>
      <c r="G42" s="13">
        <f>C42*B42</f>
        <v>0</v>
      </c>
      <c r="H42" s="19">
        <f>SUM(G41:G42)</f>
        <v>6543.5999999999995</v>
      </c>
      <c r="I42" s="19">
        <f>H42+H37</f>
        <v>14333.599999999999</v>
      </c>
      <c r="J42" s="12"/>
    </row>
    <row r="43" spans="1:10" x14ac:dyDescent="0.2">
      <c r="A43" s="12"/>
      <c r="C43" s="19"/>
      <c r="E43" s="42"/>
      <c r="H43" s="19"/>
      <c r="I43" s="19"/>
      <c r="J43" s="12"/>
    </row>
    <row r="44" spans="1:10" ht="10.5" x14ac:dyDescent="0.25">
      <c r="B44" s="36" t="s">
        <v>48</v>
      </c>
      <c r="C44" s="19"/>
      <c r="E44" s="42"/>
    </row>
    <row r="45" spans="1:10" x14ac:dyDescent="0.2">
      <c r="A45" s="12"/>
      <c r="B45" s="14">
        <f>H22</f>
        <v>19</v>
      </c>
      <c r="C45" s="19">
        <v>544</v>
      </c>
      <c r="D45" s="58" t="s">
        <v>10</v>
      </c>
      <c r="G45" s="13">
        <f>C45*B45</f>
        <v>10336</v>
      </c>
      <c r="I45" s="19"/>
      <c r="J45" s="12"/>
    </row>
    <row r="46" spans="1:10" x14ac:dyDescent="0.2">
      <c r="A46" s="12"/>
      <c r="B46" s="14">
        <f>H23-H14</f>
        <v>0</v>
      </c>
      <c r="C46" s="19">
        <f>C45-(C45*33%)</f>
        <v>364.48</v>
      </c>
      <c r="D46" s="58" t="s">
        <v>23</v>
      </c>
      <c r="G46" s="13">
        <f>C46*B46</f>
        <v>0</v>
      </c>
      <c r="I46" s="19">
        <f>SUM(G45:G46)</f>
        <v>10336</v>
      </c>
      <c r="J46" s="12"/>
    </row>
    <row r="47" spans="1:10" s="20" customFormat="1" ht="10.5" x14ac:dyDescent="0.25">
      <c r="A47" s="33"/>
      <c r="B47" s="36" t="s">
        <v>49</v>
      </c>
      <c r="C47" s="43"/>
      <c r="D47" s="63"/>
      <c r="G47" s="35"/>
      <c r="I47" s="44">
        <f>I42+I46</f>
        <v>24669.599999999999</v>
      </c>
      <c r="J47" s="33"/>
    </row>
    <row r="48" spans="1:10" x14ac:dyDescent="0.2">
      <c r="A48" s="12"/>
      <c r="C48" s="19"/>
      <c r="I48" s="19"/>
      <c r="J48" s="12"/>
    </row>
    <row r="49" spans="1:9" ht="10.5" hidden="1" x14ac:dyDescent="0.25">
      <c r="B49" s="36" t="s">
        <v>50</v>
      </c>
    </row>
    <row r="50" spans="1:9" hidden="1" x14ac:dyDescent="0.2">
      <c r="B50" s="14">
        <f>H22</f>
        <v>19</v>
      </c>
      <c r="C50" s="18">
        <v>100</v>
      </c>
      <c r="D50" s="58" t="s">
        <v>10</v>
      </c>
      <c r="G50" s="13">
        <f>SUM(B50*C50)</f>
        <v>1900</v>
      </c>
    </row>
    <row r="51" spans="1:9" hidden="1" x14ac:dyDescent="0.2">
      <c r="B51" s="14">
        <f>H23</f>
        <v>0</v>
      </c>
      <c r="C51" s="19">
        <f>C50-(C50*33%)</f>
        <v>67</v>
      </c>
      <c r="D51" s="58" t="s">
        <v>23</v>
      </c>
      <c r="G51" s="13">
        <f>SUM(B51*C51)</f>
        <v>0</v>
      </c>
      <c r="I51" s="18"/>
    </row>
    <row r="52" spans="1:9" ht="10.5" x14ac:dyDescent="0.25">
      <c r="A52" s="11" t="s">
        <v>51</v>
      </c>
      <c r="B52" s="36" t="s">
        <v>53</v>
      </c>
      <c r="C52" s="19"/>
    </row>
    <row r="53" spans="1:9" x14ac:dyDescent="0.2">
      <c r="B53" s="14">
        <f>H22</f>
        <v>19</v>
      </c>
      <c r="C53" s="18">
        <v>312</v>
      </c>
      <c r="D53" s="58" t="s">
        <v>10</v>
      </c>
      <c r="G53" s="13">
        <f>SUM(C53*B53)</f>
        <v>5928</v>
      </c>
      <c r="I53" s="18"/>
    </row>
    <row r="54" spans="1:9" x14ac:dyDescent="0.2">
      <c r="B54" s="14">
        <f>H23</f>
        <v>0</v>
      </c>
      <c r="C54" s="19">
        <f>C53-(C53*33%)</f>
        <v>209.04</v>
      </c>
      <c r="D54" s="58" t="s">
        <v>23</v>
      </c>
      <c r="G54" s="13">
        <f>SUM(C54*B54)</f>
        <v>0</v>
      </c>
      <c r="I54" s="18">
        <f>SUM(G53:G54)</f>
        <v>5928</v>
      </c>
    </row>
    <row r="55" spans="1:9" x14ac:dyDescent="0.2">
      <c r="C55" s="19"/>
      <c r="I55" s="18"/>
    </row>
    <row r="57" spans="1:9" ht="10.5" x14ac:dyDescent="0.25">
      <c r="B57" s="36"/>
    </row>
    <row r="58" spans="1:9" ht="10.5" x14ac:dyDescent="0.25">
      <c r="B58" s="46" t="s">
        <v>54</v>
      </c>
      <c r="C58" s="47"/>
      <c r="G58" s="48"/>
    </row>
    <row r="59" spans="1:9" x14ac:dyDescent="0.2">
      <c r="B59" s="14">
        <f>H22</f>
        <v>19</v>
      </c>
      <c r="C59" s="18">
        <v>354</v>
      </c>
      <c r="D59" s="58" t="s">
        <v>10</v>
      </c>
      <c r="G59" s="13">
        <f>SUM(C59*B59)</f>
        <v>6726</v>
      </c>
    </row>
    <row r="60" spans="1:9" x14ac:dyDescent="0.2">
      <c r="B60" s="14">
        <f>H23</f>
        <v>0</v>
      </c>
      <c r="C60" s="18">
        <v>237</v>
      </c>
      <c r="D60" s="58" t="s">
        <v>20</v>
      </c>
      <c r="G60" s="13">
        <f>SUM(C60*B60)</f>
        <v>0</v>
      </c>
      <c r="I60" s="55">
        <f>SUM(G59+G60)</f>
        <v>6726</v>
      </c>
    </row>
    <row r="61" spans="1:9" ht="10.5" x14ac:dyDescent="0.25">
      <c r="B61" s="46"/>
      <c r="C61" s="47"/>
      <c r="G61" s="48"/>
    </row>
    <row r="62" spans="1:9" x14ac:dyDescent="0.2">
      <c r="B62" s="11"/>
      <c r="G62" s="48"/>
    </row>
    <row r="63" spans="1:9" x14ac:dyDescent="0.2">
      <c r="B63" s="11"/>
      <c r="G63" s="48"/>
    </row>
    <row r="64" spans="1:9" s="20" customFormat="1" ht="11" thickBot="1" x14ac:dyDescent="0.3">
      <c r="B64" s="36" t="s">
        <v>52</v>
      </c>
      <c r="D64" s="63"/>
      <c r="G64" s="35"/>
      <c r="I64" s="45">
        <f>I47+I51+I54+I60</f>
        <v>37323.599999999999</v>
      </c>
    </row>
    <row r="65" spans="2:9" ht="10.5" thickTop="1" x14ac:dyDescent="0.2">
      <c r="B65" s="11"/>
      <c r="C65" s="16"/>
      <c r="D65" s="59"/>
      <c r="E65" s="16"/>
      <c r="F65" s="16"/>
      <c r="G65" s="49"/>
      <c r="H65" s="16"/>
      <c r="I65" s="18"/>
    </row>
    <row r="66" spans="2:9" x14ac:dyDescent="0.2">
      <c r="B66" s="11"/>
      <c r="C66" s="16"/>
      <c r="D66" s="59"/>
      <c r="E66" s="16"/>
      <c r="F66" s="16"/>
      <c r="G66" s="49"/>
      <c r="H66" s="16"/>
      <c r="I66" s="18"/>
    </row>
    <row r="67" spans="2:9" x14ac:dyDescent="0.2">
      <c r="B67" s="15"/>
      <c r="C67" s="16"/>
      <c r="D67" s="59"/>
      <c r="E67" s="16"/>
      <c r="F67" s="16"/>
      <c r="G67" s="49"/>
      <c r="H67" s="16"/>
      <c r="I67" s="18"/>
    </row>
    <row r="68" spans="2:9" x14ac:dyDescent="0.2">
      <c r="B68" s="15"/>
      <c r="C68" s="16"/>
      <c r="D68" s="59"/>
      <c r="E68" s="16"/>
      <c r="F68" s="16"/>
      <c r="G68" s="49"/>
      <c r="H68" s="16"/>
      <c r="I68" s="18"/>
    </row>
    <row r="69" spans="2:9" x14ac:dyDescent="0.2">
      <c r="B69" s="15"/>
      <c r="C69" s="16"/>
      <c r="D69" s="59"/>
      <c r="E69" s="16"/>
      <c r="F69" s="16"/>
      <c r="G69" s="49"/>
      <c r="H69" s="16"/>
      <c r="I69" s="18"/>
    </row>
    <row r="70" spans="2:9" x14ac:dyDescent="0.2">
      <c r="G70" s="48"/>
      <c r="I70" s="19"/>
    </row>
    <row r="71" spans="2:9" x14ac:dyDescent="0.2">
      <c r="G71" s="48"/>
      <c r="I71" s="19"/>
    </row>
    <row r="72" spans="2:9" x14ac:dyDescent="0.2">
      <c r="G72" s="48"/>
      <c r="I72" s="19"/>
    </row>
    <row r="73" spans="2:9" x14ac:dyDescent="0.2">
      <c r="G73" s="48"/>
      <c r="I73" s="19"/>
    </row>
    <row r="74" spans="2:9" x14ac:dyDescent="0.2">
      <c r="G74" s="48"/>
      <c r="I74" s="19"/>
    </row>
    <row r="75" spans="2:9" x14ac:dyDescent="0.2">
      <c r="G75" s="48"/>
      <c r="I75" s="19"/>
    </row>
    <row r="76" spans="2:9" x14ac:dyDescent="0.2">
      <c r="C76" s="21"/>
      <c r="D76" s="60"/>
      <c r="E76" s="21"/>
      <c r="F76" s="21"/>
      <c r="G76" s="50"/>
      <c r="H76" s="21"/>
    </row>
    <row r="77" spans="2:9" ht="10.5" x14ac:dyDescent="0.25">
      <c r="B77" s="36"/>
      <c r="C77" s="51"/>
      <c r="G77" s="48"/>
      <c r="H77" s="20"/>
    </row>
    <row r="78" spans="2:9" ht="10.5" x14ac:dyDescent="0.25">
      <c r="B78" s="36"/>
      <c r="C78" s="20"/>
      <c r="D78" s="63"/>
      <c r="E78" s="20"/>
      <c r="F78" s="20"/>
      <c r="G78" s="52"/>
      <c r="H78" s="20"/>
    </row>
    <row r="79" spans="2:9" ht="10.5" x14ac:dyDescent="0.25">
      <c r="B79" s="36"/>
      <c r="C79" s="20"/>
      <c r="D79" s="63"/>
      <c r="E79" s="20"/>
      <c r="F79" s="20"/>
      <c r="G79" s="52"/>
      <c r="H79" s="20"/>
    </row>
    <row r="80" spans="2:9" ht="10.5" x14ac:dyDescent="0.25">
      <c r="C80" s="20"/>
      <c r="D80" s="63"/>
      <c r="E80" s="20"/>
      <c r="F80" s="20"/>
      <c r="G80" s="52"/>
      <c r="H80" s="20"/>
    </row>
    <row r="81" spans="2:9" ht="10.5" x14ac:dyDescent="0.25">
      <c r="C81" s="20"/>
      <c r="D81" s="63"/>
      <c r="E81" s="20"/>
      <c r="F81" s="20"/>
      <c r="G81" s="52"/>
      <c r="H81" s="20"/>
    </row>
    <row r="82" spans="2:9" ht="10.5" x14ac:dyDescent="0.25">
      <c r="C82" s="20"/>
      <c r="D82" s="63"/>
      <c r="E82" s="20"/>
      <c r="F82" s="20"/>
      <c r="G82" s="52"/>
      <c r="H82" s="20"/>
    </row>
    <row r="83" spans="2:9" ht="10.5" x14ac:dyDescent="0.25">
      <c r="C83" s="20"/>
      <c r="D83" s="63"/>
      <c r="E83" s="20"/>
      <c r="F83" s="20"/>
      <c r="G83" s="52"/>
      <c r="H83" s="20"/>
    </row>
    <row r="84" spans="2:9" ht="10.5" x14ac:dyDescent="0.25">
      <c r="B84" s="36"/>
      <c r="C84" s="20"/>
      <c r="D84" s="63"/>
      <c r="E84" s="20"/>
      <c r="F84" s="20"/>
      <c r="G84" s="52"/>
      <c r="H84" s="20"/>
    </row>
    <row r="85" spans="2:9" x14ac:dyDescent="0.2">
      <c r="G85" s="48"/>
    </row>
    <row r="86" spans="2:9" ht="10.5" x14ac:dyDescent="0.25">
      <c r="B86" s="36"/>
      <c r="C86" s="37"/>
      <c r="D86" s="63"/>
      <c r="E86" s="38"/>
      <c r="F86" s="37"/>
      <c r="G86" s="53"/>
    </row>
    <row r="87" spans="2:9" ht="10.5" x14ac:dyDescent="0.25">
      <c r="B87" s="36"/>
      <c r="G87" s="48"/>
    </row>
    <row r="88" spans="2:9" ht="10.5" x14ac:dyDescent="0.25">
      <c r="B88" s="36"/>
      <c r="G88" s="52"/>
    </row>
    <row r="89" spans="2:9" x14ac:dyDescent="0.2">
      <c r="G89" s="48"/>
    </row>
    <row r="90" spans="2:9" x14ac:dyDescent="0.2">
      <c r="C90" s="19"/>
      <c r="G90" s="48"/>
      <c r="H90" s="40"/>
      <c r="I90" s="41"/>
    </row>
    <row r="91" spans="2:9" x14ac:dyDescent="0.2">
      <c r="C91" s="19"/>
      <c r="E91" s="42"/>
      <c r="G91" s="48"/>
      <c r="H91" s="19"/>
    </row>
    <row r="92" spans="2:9" ht="10.5" x14ac:dyDescent="0.25">
      <c r="B92" s="36"/>
      <c r="C92" s="19"/>
      <c r="E92" s="42"/>
      <c r="G92" s="48"/>
    </row>
    <row r="93" spans="2:9" x14ac:dyDescent="0.2">
      <c r="C93" s="19"/>
      <c r="E93" s="42"/>
      <c r="G93" s="48"/>
    </row>
    <row r="94" spans="2:9" x14ac:dyDescent="0.2">
      <c r="C94" s="19"/>
      <c r="G94" s="48"/>
    </row>
    <row r="95" spans="2:9" x14ac:dyDescent="0.2">
      <c r="C95" s="19"/>
      <c r="E95" s="42"/>
      <c r="G95" s="48"/>
      <c r="H95" s="19"/>
      <c r="I95" s="19"/>
    </row>
    <row r="96" spans="2:9" ht="10.5" x14ac:dyDescent="0.25">
      <c r="B96" s="36"/>
      <c r="C96" s="19"/>
      <c r="E96" s="42"/>
      <c r="G96" s="48"/>
    </row>
    <row r="97" spans="2:9" x14ac:dyDescent="0.2">
      <c r="C97" s="19"/>
      <c r="G97" s="48"/>
      <c r="I97" s="19"/>
    </row>
    <row r="98" spans="2:9" x14ac:dyDescent="0.2">
      <c r="C98" s="19"/>
      <c r="G98" s="48"/>
      <c r="I98" s="19"/>
    </row>
    <row r="99" spans="2:9" ht="10.5" x14ac:dyDescent="0.25">
      <c r="B99" s="36"/>
      <c r="C99" s="43"/>
      <c r="D99" s="63"/>
      <c r="E99" s="20"/>
      <c r="F99" s="20"/>
      <c r="G99" s="52"/>
      <c r="H99" s="20"/>
      <c r="I99" s="44"/>
    </row>
    <row r="100" spans="2:9" x14ac:dyDescent="0.2">
      <c r="C100" s="19"/>
      <c r="G100" s="48"/>
      <c r="I100" s="19"/>
    </row>
    <row r="101" spans="2:9" ht="10.5" x14ac:dyDescent="0.25">
      <c r="B101" s="36"/>
      <c r="G101" s="48"/>
    </row>
    <row r="102" spans="2:9" x14ac:dyDescent="0.2">
      <c r="C102" s="18"/>
      <c r="G102" s="48"/>
    </row>
    <row r="103" spans="2:9" x14ac:dyDescent="0.2">
      <c r="C103" s="19"/>
      <c r="G103" s="48"/>
      <c r="I103" s="18"/>
    </row>
    <row r="104" spans="2:9" ht="10.5" x14ac:dyDescent="0.25">
      <c r="B104" s="36"/>
      <c r="C104" s="19"/>
      <c r="G104" s="48"/>
    </row>
    <row r="105" spans="2:9" x14ac:dyDescent="0.2">
      <c r="C105" s="18"/>
      <c r="G105" s="48"/>
      <c r="I105" s="18"/>
    </row>
    <row r="106" spans="2:9" x14ac:dyDescent="0.2">
      <c r="C106" s="19"/>
      <c r="G106" s="48"/>
      <c r="I106" s="18"/>
    </row>
    <row r="107" spans="2:9" x14ac:dyDescent="0.2">
      <c r="C107" s="19"/>
      <c r="G107" s="48"/>
      <c r="I107" s="18"/>
    </row>
    <row r="108" spans="2:9" ht="10.5" x14ac:dyDescent="0.25">
      <c r="B108" s="36"/>
      <c r="C108" s="20"/>
      <c r="D108" s="63"/>
      <c r="E108" s="20"/>
      <c r="F108" s="20"/>
      <c r="G108" s="52"/>
      <c r="H108" s="20"/>
      <c r="I108" s="43"/>
    </row>
    <row r="109" spans="2:9" x14ac:dyDescent="0.2">
      <c r="G109" s="48"/>
    </row>
    <row r="110" spans="2:9" x14ac:dyDescent="0.2">
      <c r="G110" s="48"/>
    </row>
    <row r="111" spans="2:9" x14ac:dyDescent="0.2">
      <c r="G111" s="48"/>
    </row>
    <row r="112" spans="2:9" x14ac:dyDescent="0.2">
      <c r="G112" s="48"/>
    </row>
    <row r="113" spans="7:7" x14ac:dyDescent="0.2">
      <c r="G113" s="48"/>
    </row>
    <row r="114" spans="7:7" x14ac:dyDescent="0.2">
      <c r="G114" s="48"/>
    </row>
    <row r="115" spans="7:7" x14ac:dyDescent="0.2">
      <c r="G115" s="48"/>
    </row>
    <row r="116" spans="7:7" x14ac:dyDescent="0.2">
      <c r="G116" s="48"/>
    </row>
    <row r="117" spans="7:7" x14ac:dyDescent="0.2">
      <c r="G117" s="48"/>
    </row>
    <row r="118" spans="7:7" x14ac:dyDescent="0.2">
      <c r="G118" s="48"/>
    </row>
    <row r="119" spans="7:7" x14ac:dyDescent="0.2">
      <c r="G119" s="48"/>
    </row>
    <row r="120" spans="7:7" x14ac:dyDescent="0.2">
      <c r="G120" s="48"/>
    </row>
    <row r="121" spans="7:7" x14ac:dyDescent="0.2">
      <c r="G121" s="48"/>
    </row>
    <row r="122" spans="7:7" x14ac:dyDescent="0.2">
      <c r="G122" s="48"/>
    </row>
    <row r="123" spans="7:7" x14ac:dyDescent="0.2">
      <c r="G123" s="48"/>
    </row>
    <row r="124" spans="7:7" x14ac:dyDescent="0.2">
      <c r="G124" s="48"/>
    </row>
    <row r="125" spans="7:7" x14ac:dyDescent="0.2">
      <c r="G125" s="48"/>
    </row>
    <row r="126" spans="7:7" x14ac:dyDescent="0.2">
      <c r="G126" s="48"/>
    </row>
    <row r="127" spans="7:7" x14ac:dyDescent="0.2">
      <c r="G127" s="48"/>
    </row>
    <row r="128" spans="7:7" x14ac:dyDescent="0.2">
      <c r="G128" s="48"/>
    </row>
    <row r="129" spans="7:7" x14ac:dyDescent="0.2">
      <c r="G129" s="48"/>
    </row>
    <row r="130" spans="7:7" x14ac:dyDescent="0.2">
      <c r="G130" s="48"/>
    </row>
    <row r="131" spans="7:7" x14ac:dyDescent="0.2">
      <c r="G131" s="48"/>
    </row>
    <row r="132" spans="7:7" x14ac:dyDescent="0.2">
      <c r="G132" s="48"/>
    </row>
    <row r="133" spans="7:7" x14ac:dyDescent="0.2">
      <c r="G133" s="48"/>
    </row>
  </sheetData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Clarke</dc:creator>
  <cp:lastModifiedBy>Mark McLaughlin</cp:lastModifiedBy>
  <cp:lastPrinted>2025-08-19T10:30:36Z</cp:lastPrinted>
  <dcterms:created xsi:type="dcterms:W3CDTF">2025-03-03T19:18:28Z</dcterms:created>
  <dcterms:modified xsi:type="dcterms:W3CDTF">2026-07-22T15:53:15Z</dcterms:modified>
</cp:coreProperties>
</file>